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<sst xmlns="http://schemas.openxmlformats.org/spreadsheetml/2006/main" count="133" uniqueCount="91">
  <si>
    <t>ИТОГО</t>
  </si>
  <si>
    <t>№ п/п</t>
  </si>
  <si>
    <t>Наименование расходов</t>
  </si>
  <si>
    <t>Количество месяцев</t>
  </si>
  <si>
    <t>Расчет расходов по подстатье 212 "Прочие выплаты"</t>
  </si>
  <si>
    <t>Количество работников</t>
  </si>
  <si>
    <t>Расчет расходов по подстатье 213 "Начисление на выплаты по оплате труда"</t>
  </si>
  <si>
    <t>Размер начислений на выплаты по оплате труда</t>
  </si>
  <si>
    <t>Расчет расходов по подстатье 223 "Коммунальные услуги"</t>
  </si>
  <si>
    <t>Единица измерения</t>
  </si>
  <si>
    <t>Количество потребления в год</t>
  </si>
  <si>
    <t>Тариф(стоимость за единицу измерения)</t>
  </si>
  <si>
    <t>Расчет расходов по подстатье 224 "Арендная плата"</t>
  </si>
  <si>
    <t xml:space="preserve">Стоимость за единицу </t>
  </si>
  <si>
    <t>Расчет расходов по подстатье 225 "Услуги по одержанию имущества "</t>
  </si>
  <si>
    <t>Расчет расходов по подстатье 291 "Прочие расходы "</t>
  </si>
  <si>
    <t>Расчет расходов по подстатье 226 "Прочие услуги "</t>
  </si>
  <si>
    <t>Остаточная стоимость основных средств</t>
  </si>
  <si>
    <t>ставка налога %</t>
  </si>
  <si>
    <t>Расчет расходов по подстатье 310 "Увеличение стоимости основных средств "</t>
  </si>
  <si>
    <t>Площадь земельного участка</t>
  </si>
  <si>
    <t>Кадастровая стоимость земельного участка</t>
  </si>
  <si>
    <t>Наименовае транспортного средства</t>
  </si>
  <si>
    <t>Год ввода в эксплуатацию</t>
  </si>
  <si>
    <t>Л.с.</t>
  </si>
  <si>
    <t>Приложение №4 к Порядку составления,</t>
  </si>
  <si>
    <t>учреждения и введения бюджетной сметы</t>
  </si>
  <si>
    <t>муниципального казенного учреждения</t>
  </si>
  <si>
    <t>РАСЧЕТЫ ПЛАНОВЫХ СМЕТНЫХ ПОКАЗАТЕЛЕЙ</t>
  </si>
  <si>
    <t>Расчет расходов по подстатье 211 "Заработная плата"</t>
  </si>
  <si>
    <t>кол-во</t>
  </si>
  <si>
    <t xml:space="preserve">средняя стоимость за ед измерения </t>
  </si>
  <si>
    <t>Расчет расходов по подстатье 340 "Увеличение стоимости материальных запасов "</t>
  </si>
  <si>
    <t>зп административного персонала</t>
  </si>
  <si>
    <t>зп пед работников по штатному</t>
  </si>
  <si>
    <t>зп по тарификации</t>
  </si>
  <si>
    <t>стимул.выплаты пед раб по штат (70%)</t>
  </si>
  <si>
    <t>зп УВП</t>
  </si>
  <si>
    <t>зп обслуж персон</t>
  </si>
  <si>
    <t>замещение сторож</t>
  </si>
  <si>
    <t>стимул.выплаты пед раб по тариф итого (76%)</t>
  </si>
  <si>
    <t>пособие по сокращ штатов</t>
  </si>
  <si>
    <t>Командировочные расходы</t>
  </si>
  <si>
    <t>Норматив(сред)</t>
  </si>
  <si>
    <t>Начисление на оплату труда</t>
  </si>
  <si>
    <t>Газ</t>
  </si>
  <si>
    <t xml:space="preserve">Электроэнергия </t>
  </si>
  <si>
    <t>Вода</t>
  </si>
  <si>
    <t>м3</t>
  </si>
  <si>
    <t>кВт</t>
  </si>
  <si>
    <t>Аренда имущества</t>
  </si>
  <si>
    <t>Дезинфекция</t>
  </si>
  <si>
    <t>Вывоз мусора</t>
  </si>
  <si>
    <t>дымоход</t>
  </si>
  <si>
    <t>техосмотр</t>
  </si>
  <si>
    <t>оборуд.теплых туалетов</t>
  </si>
  <si>
    <t>техобслуживание газовых сетей</t>
  </si>
  <si>
    <t>Обслуживание сайта на тревожную кнопку</t>
  </si>
  <si>
    <t>1-С</t>
  </si>
  <si>
    <t>СБиС</t>
  </si>
  <si>
    <t>мед.книжка на пед.работ.</t>
  </si>
  <si>
    <t>подписка газет</t>
  </si>
  <si>
    <t>автострахование</t>
  </si>
  <si>
    <t>Земельный налог</t>
  </si>
  <si>
    <t>Имущественный налог</t>
  </si>
  <si>
    <t>Транспортный налог</t>
  </si>
  <si>
    <t>Ученические парты</t>
  </si>
  <si>
    <t>Приобретение основных средств</t>
  </si>
  <si>
    <t>ГСМ</t>
  </si>
  <si>
    <t>Хозрасходы</t>
  </si>
  <si>
    <t>приобретение мед облрудования</t>
  </si>
  <si>
    <t>Хозрасходы (госстандарт)</t>
  </si>
  <si>
    <t>Запчасти</t>
  </si>
  <si>
    <t>Обслуживание бухгалтерии (госстандарт)</t>
  </si>
  <si>
    <t>Питание (госстандарт)</t>
  </si>
  <si>
    <t>ИТОГО (госстандарт)</t>
  </si>
  <si>
    <t>дополнительно питание</t>
  </si>
  <si>
    <t xml:space="preserve">Сумма  в год                                                                                  тыс                                                                                      округл     </t>
  </si>
  <si>
    <t>Сумма в месяц (согласно штатному расписанию и тарификации), тыс.</t>
  </si>
  <si>
    <t>количество шт.ед</t>
  </si>
  <si>
    <t>Сумма                                                                            тыс                                                                             округл</t>
  </si>
  <si>
    <t xml:space="preserve">Сумма                                                                                   тыс                                                                         округл </t>
  </si>
  <si>
    <t>Сумма                                тыс                                                      округл</t>
  </si>
  <si>
    <t>Сумма                                                          тыс                                                      округл</t>
  </si>
  <si>
    <t>Сумма                                                       тыс                                                      округл</t>
  </si>
  <si>
    <t>Сумма исчисленного налога , подлежащего уплате, тыс</t>
  </si>
  <si>
    <t>сумма                                                            тыс</t>
  </si>
  <si>
    <t>Количество договоров</t>
  </si>
  <si>
    <t>ВСЕГО по статьям на 2019 год</t>
  </si>
  <si>
    <t>тыс.руб.</t>
  </si>
  <si>
    <t>МКОУ "Джемикентская СОШ им. Г.Алиева"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</si>
</sst>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%"/>
    <numFmt numFmtId="186" formatCode="0.0%"/>
    <numFmt numFmtId="187" formatCode="0.0000"/>
    <numFmt numFmtId="188" formatCode="0.000"/>
    <numFmt numFmtId="189" formatCode="0.0000000"/>
    <numFmt numFmtId="190" formatCode="0.00000000"/>
    <numFmt numFmtId="191" formatCode="0.000000"/>
    <numFmt numFmtId="192" formatCode="0.0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84" fontId="51" fillId="0" borderId="12" xfId="0" applyNumberFormat="1" applyFont="1" applyBorder="1" applyAlignment="1">
      <alignment horizontal="center" vertical="center"/>
    </xf>
    <xf numFmtId="1" fontId="51" fillId="0" borderId="12" xfId="0" applyNumberFormat="1" applyFont="1" applyBorder="1" applyAlignment="1">
      <alignment horizontal="center" vertical="center"/>
    </xf>
    <xf numFmtId="18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1" fontId="48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84" fontId="4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2" fillId="0" borderId="0" xfId="0" applyFont="1" applyFill="1" applyBorder="1" applyAlignment="1">
      <alignment horizontal="left" vertical="center" wrapText="1"/>
    </xf>
    <xf numFmtId="184" fontId="9" fillId="0" borderId="0" xfId="0" applyNumberFormat="1" applyFont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" fontId="48" fillId="0" borderId="11" xfId="0" applyNumberFormat="1" applyFont="1" applyBorder="1" applyAlignment="1">
      <alignment horizontal="center" vertical="center"/>
    </xf>
    <xf numFmtId="1" fontId="48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84" fontId="51" fillId="0" borderId="11" xfId="0" applyNumberFormat="1" applyFont="1" applyBorder="1" applyAlignment="1">
      <alignment horizontal="center" vertical="center"/>
    </xf>
    <xf numFmtId="184" fontId="51" fillId="0" borderId="12" xfId="0" applyNumberFormat="1" applyFont="1" applyBorder="1" applyAlignment="1">
      <alignment horizontal="center" vertical="center"/>
    </xf>
    <xf numFmtId="184" fontId="4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6" fontId="51" fillId="0" borderId="11" xfId="0" applyNumberFormat="1" applyFont="1" applyBorder="1" applyAlignment="1">
      <alignment horizontal="center" vertical="center"/>
    </xf>
    <xf numFmtId="186" fontId="51" fillId="0" borderId="12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" fontId="51" fillId="0" borderId="11" xfId="0" applyNumberFormat="1" applyFont="1" applyBorder="1" applyAlignment="1">
      <alignment horizontal="center" vertical="center"/>
    </xf>
    <xf numFmtId="1" fontId="51" fillId="0" borderId="12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="120" zoomScaleNormal="120" zoomScalePageLayoutView="0" workbookViewId="0" topLeftCell="A1">
      <selection activeCell="F39" sqref="F39"/>
    </sheetView>
  </sheetViews>
  <sheetFormatPr defaultColWidth="9.00390625" defaultRowHeight="12.75"/>
  <cols>
    <col min="1" max="1" width="4.75390625" style="2" customWidth="1"/>
    <col min="2" max="2" width="38.625" style="2" customWidth="1"/>
    <col min="3" max="3" width="13.625" style="2" customWidth="1"/>
    <col min="4" max="4" width="13.00390625" style="2" customWidth="1"/>
    <col min="5" max="5" width="12.125" style="2" customWidth="1"/>
    <col min="6" max="6" width="13.625" style="2" customWidth="1"/>
    <col min="7" max="7" width="9.125" style="2" customWidth="1"/>
  </cols>
  <sheetData>
    <row r="1" spans="1:6" ht="7.5" customHeight="1">
      <c r="A1" s="3"/>
      <c r="B1" s="3"/>
      <c r="C1" s="3"/>
      <c r="D1" s="3"/>
      <c r="E1" s="48"/>
      <c r="F1" s="48"/>
    </row>
    <row r="2" spans="1:6" ht="11.25" customHeight="1">
      <c r="A2" s="51"/>
      <c r="B2" s="51"/>
      <c r="C2" s="51"/>
      <c r="D2" s="51"/>
      <c r="E2" s="48" t="s">
        <v>25</v>
      </c>
      <c r="F2" s="48"/>
    </row>
    <row r="3" spans="1:6" ht="11.25" customHeight="1">
      <c r="A3" s="3"/>
      <c r="B3" s="3"/>
      <c r="C3" s="3"/>
      <c r="D3" s="3"/>
      <c r="E3" s="48" t="s">
        <v>26</v>
      </c>
      <c r="F3" s="48"/>
    </row>
    <row r="4" spans="1:6" ht="11.25" customHeight="1">
      <c r="A4" s="3"/>
      <c r="B4" s="3"/>
      <c r="C4" s="3"/>
      <c r="D4" s="3"/>
      <c r="E4" s="48" t="s">
        <v>27</v>
      </c>
      <c r="F4" s="48"/>
    </row>
    <row r="5" spans="1:4" ht="9.75" customHeight="1">
      <c r="A5" s="3"/>
      <c r="B5" s="3"/>
      <c r="C5" s="3"/>
      <c r="D5" s="3"/>
    </row>
    <row r="6" spans="1:6" ht="12.75" customHeight="1">
      <c r="A6" s="49" t="s">
        <v>28</v>
      </c>
      <c r="B6" s="49"/>
      <c r="C6" s="49"/>
      <c r="D6" s="49"/>
      <c r="E6" s="49"/>
      <c r="F6" s="49"/>
    </row>
    <row r="7" spans="1:5" ht="14.25" customHeight="1">
      <c r="A7" s="3"/>
      <c r="B7" s="49" t="s">
        <v>90</v>
      </c>
      <c r="C7" s="49"/>
      <c r="D7" s="49"/>
      <c r="E7" s="49"/>
    </row>
    <row r="8" spans="1:4" ht="10.5" customHeight="1">
      <c r="A8" s="3"/>
      <c r="B8" s="3"/>
      <c r="C8" s="3"/>
      <c r="D8" s="3"/>
    </row>
    <row r="9" spans="1:5" s="25" customFormat="1" ht="12.75" customHeight="1">
      <c r="A9" s="35" t="s">
        <v>29</v>
      </c>
      <c r="B9" s="35"/>
      <c r="C9" s="35"/>
      <c r="D9" s="35"/>
      <c r="E9" s="35"/>
    </row>
    <row r="10" spans="1:7" ht="63" customHeight="1">
      <c r="A10" s="5" t="s">
        <v>1</v>
      </c>
      <c r="B10" s="6" t="s">
        <v>2</v>
      </c>
      <c r="C10" s="5" t="s">
        <v>79</v>
      </c>
      <c r="D10" s="5" t="s">
        <v>78</v>
      </c>
      <c r="E10" s="7" t="s">
        <v>3</v>
      </c>
      <c r="F10" s="8" t="s">
        <v>77</v>
      </c>
      <c r="G10" s="4"/>
    </row>
    <row r="11" spans="1:7" s="1" customFormat="1" ht="12.75" customHeight="1">
      <c r="A11" s="9">
        <v>1</v>
      </c>
      <c r="B11" s="9">
        <v>2</v>
      </c>
      <c r="C11" s="10">
        <v>3</v>
      </c>
      <c r="D11" s="10">
        <v>4</v>
      </c>
      <c r="E11" s="10">
        <v>5</v>
      </c>
      <c r="F11" s="11">
        <v>6</v>
      </c>
      <c r="G11" s="12"/>
    </row>
    <row r="12" spans="1:7" ht="12" customHeight="1">
      <c r="A12" s="13">
        <v>1</v>
      </c>
      <c r="B12" s="14" t="s">
        <v>33</v>
      </c>
      <c r="C12" s="15">
        <v>2</v>
      </c>
      <c r="D12" s="15">
        <v>49.9</v>
      </c>
      <c r="E12" s="15">
        <v>12</v>
      </c>
      <c r="F12" s="16">
        <f>D12*E12</f>
        <v>598.8</v>
      </c>
      <c r="G12" s="4"/>
    </row>
    <row r="13" spans="1:7" ht="12" customHeight="1">
      <c r="A13" s="13">
        <v>2</v>
      </c>
      <c r="B13" s="14" t="s">
        <v>34</v>
      </c>
      <c r="C13" s="17">
        <v>4</v>
      </c>
      <c r="D13" s="15">
        <v>34.9</v>
      </c>
      <c r="E13" s="15">
        <v>12</v>
      </c>
      <c r="F13" s="16">
        <f>D13*E13</f>
        <v>418.79999999999995</v>
      </c>
      <c r="G13" s="4"/>
    </row>
    <row r="14" spans="1:7" ht="12" customHeight="1">
      <c r="A14" s="13">
        <v>3</v>
      </c>
      <c r="B14" s="14" t="s">
        <v>36</v>
      </c>
      <c r="C14" s="15"/>
      <c r="D14" s="15"/>
      <c r="E14" s="15">
        <v>12</v>
      </c>
      <c r="F14" s="18">
        <f>F13*70%</f>
        <v>293.15999999999997</v>
      </c>
      <c r="G14" s="4"/>
    </row>
    <row r="15" spans="1:7" ht="12" customHeight="1">
      <c r="A15" s="13">
        <v>4</v>
      </c>
      <c r="B15" s="14" t="s">
        <v>35</v>
      </c>
      <c r="C15" s="15">
        <v>29.9</v>
      </c>
      <c r="D15" s="15">
        <v>353.7</v>
      </c>
      <c r="E15" s="15">
        <v>12</v>
      </c>
      <c r="F15" s="16">
        <f>D15*E15</f>
        <v>4244.4</v>
      </c>
      <c r="G15" s="4"/>
    </row>
    <row r="16" spans="1:7" ht="12" customHeight="1">
      <c r="A16" s="13">
        <v>5</v>
      </c>
      <c r="B16" s="14" t="s">
        <v>40</v>
      </c>
      <c r="C16" s="15"/>
      <c r="D16" s="15"/>
      <c r="E16" s="15">
        <v>12</v>
      </c>
      <c r="F16" s="19">
        <f>F15*0.76826</f>
        <v>3260.802744</v>
      </c>
      <c r="G16" s="4"/>
    </row>
    <row r="17" spans="1:7" ht="12" customHeight="1">
      <c r="A17" s="13">
        <v>6</v>
      </c>
      <c r="B17" s="14" t="s">
        <v>37</v>
      </c>
      <c r="C17" s="15">
        <v>3.5</v>
      </c>
      <c r="D17" s="15">
        <f>C17*11.28</f>
        <v>39.48</v>
      </c>
      <c r="E17" s="15">
        <v>12</v>
      </c>
      <c r="F17" s="18">
        <f>D17*E17</f>
        <v>473.76</v>
      </c>
      <c r="G17" s="4"/>
    </row>
    <row r="18" spans="1:7" ht="12" customHeight="1">
      <c r="A18" s="13">
        <v>7</v>
      </c>
      <c r="B18" s="14" t="s">
        <v>38</v>
      </c>
      <c r="C18" s="15">
        <v>11</v>
      </c>
      <c r="D18" s="15">
        <f>C18*11.28</f>
        <v>124.08</v>
      </c>
      <c r="E18" s="15">
        <v>12</v>
      </c>
      <c r="F18" s="18">
        <f>D18*E18</f>
        <v>1488.96</v>
      </c>
      <c r="G18" s="4"/>
    </row>
    <row r="19" spans="1:7" ht="12" customHeight="1">
      <c r="A19" s="13">
        <v>8</v>
      </c>
      <c r="B19" s="14" t="s">
        <v>39</v>
      </c>
      <c r="C19" s="15">
        <v>3</v>
      </c>
      <c r="D19" s="20">
        <f>C19*11.28</f>
        <v>33.839999999999996</v>
      </c>
      <c r="E19" s="15">
        <v>1</v>
      </c>
      <c r="F19" s="18">
        <f>D19</f>
        <v>33.839999999999996</v>
      </c>
      <c r="G19" s="4"/>
    </row>
    <row r="20" spans="1:7" ht="12" customHeight="1">
      <c r="A20" s="13">
        <v>9</v>
      </c>
      <c r="B20" s="14" t="s">
        <v>41</v>
      </c>
      <c r="C20" s="15"/>
      <c r="D20" s="15"/>
      <c r="E20" s="15"/>
      <c r="F20" s="16"/>
      <c r="G20" s="4"/>
    </row>
    <row r="21" spans="1:7" ht="14.25" customHeight="1">
      <c r="A21" s="13"/>
      <c r="B21" s="9" t="s">
        <v>75</v>
      </c>
      <c r="C21" s="15"/>
      <c r="D21" s="15"/>
      <c r="E21" s="21"/>
      <c r="F21" s="22">
        <f>ROUND(F12+F13+F14+F15+F16+F17+F18+F19+F20,10000000)-0.1</f>
        <v>10812.422744</v>
      </c>
      <c r="G21" s="4"/>
    </row>
    <row r="22" spans="1:7" ht="9" customHeight="1">
      <c r="A22" s="4"/>
      <c r="B22" s="4"/>
      <c r="C22" s="4"/>
      <c r="D22" s="4"/>
      <c r="E22" s="4"/>
      <c r="F22" s="23"/>
      <c r="G22" s="4"/>
    </row>
    <row r="23" spans="1:5" s="25" customFormat="1" ht="12">
      <c r="A23" s="35" t="s">
        <v>4</v>
      </c>
      <c r="B23" s="35"/>
      <c r="C23" s="35"/>
      <c r="D23" s="35"/>
      <c r="E23" s="35"/>
    </row>
    <row r="24" spans="1:7" ht="21">
      <c r="A24" s="5" t="s">
        <v>1</v>
      </c>
      <c r="B24" s="6" t="s">
        <v>2</v>
      </c>
      <c r="C24" s="5" t="s">
        <v>5</v>
      </c>
      <c r="D24" s="5" t="s">
        <v>43</v>
      </c>
      <c r="E24" s="43" t="s">
        <v>80</v>
      </c>
      <c r="F24" s="44"/>
      <c r="G24" s="4"/>
    </row>
    <row r="25" spans="1:7" ht="11.25" customHeight="1">
      <c r="A25" s="9">
        <v>1</v>
      </c>
      <c r="B25" s="9">
        <v>2</v>
      </c>
      <c r="C25" s="10">
        <v>3</v>
      </c>
      <c r="D25" s="10">
        <v>4</v>
      </c>
      <c r="E25" s="31">
        <v>5</v>
      </c>
      <c r="F25" s="32"/>
      <c r="G25" s="4"/>
    </row>
    <row r="26" spans="1:7" ht="11.25" customHeight="1">
      <c r="A26" s="13">
        <v>1</v>
      </c>
      <c r="B26" s="14" t="s">
        <v>42</v>
      </c>
      <c r="C26" s="15">
        <v>18</v>
      </c>
      <c r="D26" s="15">
        <v>1600</v>
      </c>
      <c r="E26" s="29">
        <v>30</v>
      </c>
      <c r="F26" s="30"/>
      <c r="G26" s="4"/>
    </row>
    <row r="27" spans="1:7" ht="11.25" customHeight="1">
      <c r="A27" s="13">
        <v>2</v>
      </c>
      <c r="B27" s="14"/>
      <c r="C27" s="17"/>
      <c r="D27" s="15"/>
      <c r="E27" s="29">
        <v>30</v>
      </c>
      <c r="F27" s="30"/>
      <c r="G27" s="4"/>
    </row>
    <row r="28" spans="1:7" ht="11.25" customHeight="1">
      <c r="A28" s="13"/>
      <c r="B28" s="9" t="s">
        <v>0</v>
      </c>
      <c r="C28" s="15"/>
      <c r="D28" s="15"/>
      <c r="E28" s="31">
        <f>E26</f>
        <v>30</v>
      </c>
      <c r="F28" s="32"/>
      <c r="G28" s="4"/>
    </row>
    <row r="29" spans="1:7" ht="10.5" customHeight="1">
      <c r="A29" s="4"/>
      <c r="B29" s="4"/>
      <c r="C29" s="4"/>
      <c r="D29" s="4"/>
      <c r="E29" s="4"/>
      <c r="F29" s="4"/>
      <c r="G29" s="4"/>
    </row>
    <row r="30" spans="1:5" s="25" customFormat="1" ht="12">
      <c r="A30" s="35" t="s">
        <v>6</v>
      </c>
      <c r="B30" s="35"/>
      <c r="C30" s="35"/>
      <c r="D30" s="35"/>
      <c r="E30" s="35"/>
    </row>
    <row r="31" spans="1:7" ht="21">
      <c r="A31" s="5" t="s">
        <v>1</v>
      </c>
      <c r="B31" s="6" t="s">
        <v>2</v>
      </c>
      <c r="C31" s="39" t="s">
        <v>7</v>
      </c>
      <c r="D31" s="40"/>
      <c r="E31" s="43" t="s">
        <v>81</v>
      </c>
      <c r="F31" s="44"/>
      <c r="G31" s="4"/>
    </row>
    <row r="32" spans="1:7" ht="11.25" customHeight="1">
      <c r="A32" s="9">
        <v>1</v>
      </c>
      <c r="B32" s="9">
        <v>2</v>
      </c>
      <c r="C32" s="31">
        <v>3</v>
      </c>
      <c r="D32" s="32"/>
      <c r="E32" s="31">
        <v>4</v>
      </c>
      <c r="F32" s="32"/>
      <c r="G32" s="4"/>
    </row>
    <row r="33" spans="1:7" ht="11.25" customHeight="1">
      <c r="A33" s="13">
        <v>1</v>
      </c>
      <c r="B33" s="14" t="s">
        <v>44</v>
      </c>
      <c r="C33" s="41">
        <v>0.302</v>
      </c>
      <c r="D33" s="42"/>
      <c r="E33" s="45">
        <f>F21*30.2%</f>
        <v>3265.351668688</v>
      </c>
      <c r="F33" s="46"/>
      <c r="G33" s="4"/>
    </row>
    <row r="34" spans="1:7" ht="11.25" customHeight="1">
      <c r="A34" s="13">
        <v>2</v>
      </c>
      <c r="B34" s="14"/>
      <c r="C34" s="29"/>
      <c r="D34" s="30"/>
      <c r="E34" s="29"/>
      <c r="F34" s="30"/>
      <c r="G34" s="4"/>
    </row>
    <row r="35" spans="1:7" ht="11.25" customHeight="1">
      <c r="A35" s="13"/>
      <c r="B35" s="9" t="s">
        <v>75</v>
      </c>
      <c r="C35" s="29"/>
      <c r="D35" s="30"/>
      <c r="E35" s="33">
        <f>E33</f>
        <v>3265.351668688</v>
      </c>
      <c r="F35" s="3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5" s="25" customFormat="1" ht="12">
      <c r="A37" s="35" t="s">
        <v>8</v>
      </c>
      <c r="B37" s="35"/>
      <c r="C37" s="35"/>
      <c r="D37" s="35"/>
      <c r="E37" s="35"/>
    </row>
    <row r="38" spans="1:7" ht="31.5">
      <c r="A38" s="5" t="s">
        <v>1</v>
      </c>
      <c r="B38" s="6" t="s">
        <v>2</v>
      </c>
      <c r="C38" s="5" t="s">
        <v>9</v>
      </c>
      <c r="D38" s="5" t="s">
        <v>10</v>
      </c>
      <c r="E38" s="8" t="s">
        <v>11</v>
      </c>
      <c r="F38" s="8" t="s">
        <v>82</v>
      </c>
      <c r="G38" s="4"/>
    </row>
    <row r="39" spans="1:7" ht="11.25" customHeight="1">
      <c r="A39" s="9">
        <v>1</v>
      </c>
      <c r="B39" s="9">
        <v>2</v>
      </c>
      <c r="C39" s="10">
        <v>3</v>
      </c>
      <c r="D39" s="10">
        <v>4</v>
      </c>
      <c r="E39" s="10">
        <v>5</v>
      </c>
      <c r="F39" s="10">
        <v>6</v>
      </c>
      <c r="G39" s="4"/>
    </row>
    <row r="40" spans="1:7" ht="11.25" customHeight="1">
      <c r="A40" s="13">
        <v>1</v>
      </c>
      <c r="B40" s="14" t="s">
        <v>45</v>
      </c>
      <c r="C40" s="15" t="s">
        <v>48</v>
      </c>
      <c r="D40" s="15">
        <v>36</v>
      </c>
      <c r="E40" s="15">
        <v>8.03</v>
      </c>
      <c r="F40" s="15">
        <f>D40*E40</f>
        <v>289.08</v>
      </c>
      <c r="G40" s="4"/>
    </row>
    <row r="41" spans="1:7" ht="11.25" customHeight="1">
      <c r="A41" s="13">
        <v>2</v>
      </c>
      <c r="B41" s="14" t="s">
        <v>46</v>
      </c>
      <c r="C41" s="17" t="s">
        <v>49</v>
      </c>
      <c r="D41" s="15">
        <v>25</v>
      </c>
      <c r="E41" s="15">
        <v>4.46</v>
      </c>
      <c r="F41" s="15">
        <f>D41*E41</f>
        <v>111.5</v>
      </c>
      <c r="G41" s="4"/>
    </row>
    <row r="42" spans="1:7" ht="11.25" customHeight="1">
      <c r="A42" s="13">
        <v>3</v>
      </c>
      <c r="B42" s="14" t="s">
        <v>47</v>
      </c>
      <c r="C42" s="15" t="s">
        <v>48</v>
      </c>
      <c r="D42" s="15">
        <v>948</v>
      </c>
      <c r="E42" s="15">
        <v>3.5</v>
      </c>
      <c r="F42" s="15">
        <v>3.3</v>
      </c>
      <c r="G42" s="4"/>
    </row>
    <row r="43" spans="1:7" ht="11.25" customHeight="1">
      <c r="A43" s="13"/>
      <c r="B43" s="9" t="s">
        <v>0</v>
      </c>
      <c r="C43" s="15"/>
      <c r="D43" s="15"/>
      <c r="E43" s="15"/>
      <c r="F43" s="24">
        <f>SUM(F40:F42)</f>
        <v>403.88</v>
      </c>
      <c r="G43" s="4"/>
    </row>
    <row r="44" spans="1:7" ht="11.25" customHeight="1">
      <c r="A44" s="4"/>
      <c r="B44" s="4"/>
      <c r="C44" s="4"/>
      <c r="D44" s="4"/>
      <c r="E44" s="4"/>
      <c r="F44" s="4"/>
      <c r="G44" s="4"/>
    </row>
    <row r="45" spans="1:5" s="25" customFormat="1" ht="12">
      <c r="A45" s="35" t="s">
        <v>12</v>
      </c>
      <c r="B45" s="35"/>
      <c r="C45" s="35"/>
      <c r="D45" s="35"/>
      <c r="E45" s="35"/>
    </row>
    <row r="46" spans="1:7" ht="33" customHeight="1">
      <c r="A46" s="5" t="s">
        <v>1</v>
      </c>
      <c r="B46" s="6" t="s">
        <v>2</v>
      </c>
      <c r="C46" s="5" t="s">
        <v>9</v>
      </c>
      <c r="D46" s="8" t="s">
        <v>13</v>
      </c>
      <c r="E46" s="43" t="s">
        <v>84</v>
      </c>
      <c r="F46" s="44"/>
      <c r="G46" s="4"/>
    </row>
    <row r="47" spans="1:7" ht="11.25" customHeight="1">
      <c r="A47" s="9">
        <v>1</v>
      </c>
      <c r="B47" s="9">
        <v>2</v>
      </c>
      <c r="C47" s="10">
        <v>3</v>
      </c>
      <c r="D47" s="10">
        <v>4</v>
      </c>
      <c r="E47" s="31">
        <v>5</v>
      </c>
      <c r="F47" s="32"/>
      <c r="G47" s="4"/>
    </row>
    <row r="48" spans="1:7" ht="11.25" customHeight="1">
      <c r="A48" s="13">
        <v>1</v>
      </c>
      <c r="B48" s="14" t="s">
        <v>50</v>
      </c>
      <c r="C48" s="15"/>
      <c r="D48" s="15"/>
      <c r="E48" s="29"/>
      <c r="F48" s="30"/>
      <c r="G48" s="4"/>
    </row>
    <row r="49" spans="1:7" ht="11.25" customHeight="1">
      <c r="A49" s="13"/>
      <c r="B49" s="9" t="s">
        <v>0</v>
      </c>
      <c r="C49" s="15"/>
      <c r="D49" s="15"/>
      <c r="E49" s="31">
        <f>E48</f>
        <v>0</v>
      </c>
      <c r="F49" s="32"/>
      <c r="G49" s="4"/>
    </row>
    <row r="50" spans="1:7" ht="10.5" customHeight="1">
      <c r="A50" s="4"/>
      <c r="B50" s="4"/>
      <c r="C50" s="4"/>
      <c r="D50" s="4"/>
      <c r="E50" s="4"/>
      <c r="F50" s="4"/>
      <c r="G50" s="4"/>
    </row>
    <row r="51" spans="1:5" s="25" customFormat="1" ht="12">
      <c r="A51" s="35" t="s">
        <v>14</v>
      </c>
      <c r="B51" s="35"/>
      <c r="C51" s="35"/>
      <c r="D51" s="35"/>
      <c r="E51" s="35"/>
    </row>
    <row r="52" spans="1:7" ht="34.5" customHeight="1">
      <c r="A52" s="5" t="s">
        <v>1</v>
      </c>
      <c r="B52" s="6" t="s">
        <v>2</v>
      </c>
      <c r="C52" s="39" t="s">
        <v>87</v>
      </c>
      <c r="D52" s="40"/>
      <c r="E52" s="43" t="s">
        <v>83</v>
      </c>
      <c r="F52" s="44"/>
      <c r="G52" s="4"/>
    </row>
    <row r="53" spans="1:7" ht="12" customHeight="1">
      <c r="A53" s="9">
        <v>1</v>
      </c>
      <c r="B53" s="9">
        <v>2</v>
      </c>
      <c r="C53" s="31">
        <v>3</v>
      </c>
      <c r="D53" s="50"/>
      <c r="E53" s="31">
        <v>4</v>
      </c>
      <c r="F53" s="32"/>
      <c r="G53" s="4"/>
    </row>
    <row r="54" spans="1:7" ht="12" customHeight="1">
      <c r="A54" s="13">
        <v>1</v>
      </c>
      <c r="B54" s="14" t="s">
        <v>51</v>
      </c>
      <c r="C54" s="29">
        <v>1</v>
      </c>
      <c r="D54" s="47"/>
      <c r="E54" s="29">
        <v>22.2</v>
      </c>
      <c r="F54" s="30"/>
      <c r="G54" s="4"/>
    </row>
    <row r="55" spans="1:7" ht="12" customHeight="1">
      <c r="A55" s="13">
        <v>2</v>
      </c>
      <c r="B55" s="14" t="s">
        <v>52</v>
      </c>
      <c r="C55" s="29">
        <v>1</v>
      </c>
      <c r="D55" s="47"/>
      <c r="E55" s="29">
        <v>8.8</v>
      </c>
      <c r="F55" s="30"/>
      <c r="G55" s="4"/>
    </row>
    <row r="56" spans="1:7" ht="12" customHeight="1">
      <c r="A56" s="13">
        <v>3</v>
      </c>
      <c r="B56" s="14" t="s">
        <v>53</v>
      </c>
      <c r="C56" s="29">
        <v>1</v>
      </c>
      <c r="D56" s="47"/>
      <c r="E56" s="29">
        <v>1.5</v>
      </c>
      <c r="F56" s="30"/>
      <c r="G56" s="4"/>
    </row>
    <row r="57" spans="1:7" ht="12" customHeight="1">
      <c r="A57" s="13">
        <v>4</v>
      </c>
      <c r="B57" s="14" t="s">
        <v>54</v>
      </c>
      <c r="C57" s="29">
        <v>1</v>
      </c>
      <c r="D57" s="47"/>
      <c r="E57" s="29">
        <v>0</v>
      </c>
      <c r="F57" s="30"/>
      <c r="G57" s="4"/>
    </row>
    <row r="58" spans="1:7" ht="12" customHeight="1">
      <c r="A58" s="13">
        <v>5</v>
      </c>
      <c r="B58" s="14" t="s">
        <v>55</v>
      </c>
      <c r="C58" s="29">
        <v>1</v>
      </c>
      <c r="D58" s="47"/>
      <c r="E58" s="29">
        <v>50</v>
      </c>
      <c r="F58" s="30"/>
      <c r="G58" s="4"/>
    </row>
    <row r="59" spans="1:7" ht="12" customHeight="1">
      <c r="A59" s="13">
        <v>6</v>
      </c>
      <c r="B59" s="14" t="s">
        <v>56</v>
      </c>
      <c r="C59" s="29">
        <v>1</v>
      </c>
      <c r="D59" s="47"/>
      <c r="E59" s="29">
        <v>14.8</v>
      </c>
      <c r="F59" s="30"/>
      <c r="G59" s="4"/>
    </row>
    <row r="60" spans="1:7" ht="10.5" customHeight="1">
      <c r="A60" s="13"/>
      <c r="B60" s="9" t="s">
        <v>0</v>
      </c>
      <c r="C60" s="29"/>
      <c r="D60" s="47"/>
      <c r="E60" s="31">
        <f>SUM(E54:E59)</f>
        <v>97.3</v>
      </c>
      <c r="F60" s="32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5" s="25" customFormat="1" ht="12">
      <c r="A62" s="35" t="s">
        <v>16</v>
      </c>
      <c r="B62" s="35"/>
      <c r="C62" s="35"/>
      <c r="D62" s="35"/>
      <c r="E62" s="35"/>
    </row>
    <row r="63" spans="1:7" ht="35.25" customHeight="1">
      <c r="A63" s="5" t="s">
        <v>1</v>
      </c>
      <c r="B63" s="6" t="s">
        <v>2</v>
      </c>
      <c r="C63" s="39" t="s">
        <v>87</v>
      </c>
      <c r="D63" s="40"/>
      <c r="E63" s="43" t="s">
        <v>83</v>
      </c>
      <c r="F63" s="44"/>
      <c r="G63" s="4"/>
    </row>
    <row r="64" spans="1:7" ht="12.75">
      <c r="A64" s="9">
        <v>1</v>
      </c>
      <c r="B64" s="9">
        <v>2</v>
      </c>
      <c r="C64" s="31">
        <v>3</v>
      </c>
      <c r="D64" s="32"/>
      <c r="E64" s="31">
        <v>4</v>
      </c>
      <c r="F64" s="32"/>
      <c r="G64" s="4"/>
    </row>
    <row r="65" spans="1:7" ht="10.5" customHeight="1">
      <c r="A65" s="13">
        <v>1</v>
      </c>
      <c r="B65" s="14" t="s">
        <v>57</v>
      </c>
      <c r="C65" s="29">
        <v>1</v>
      </c>
      <c r="D65" s="30"/>
      <c r="E65" s="29">
        <v>9</v>
      </c>
      <c r="F65" s="30"/>
      <c r="G65" s="4"/>
    </row>
    <row r="66" spans="1:7" ht="10.5" customHeight="1">
      <c r="A66" s="13">
        <v>2</v>
      </c>
      <c r="B66" s="14" t="s">
        <v>58</v>
      </c>
      <c r="C66" s="29">
        <v>1</v>
      </c>
      <c r="D66" s="30"/>
      <c r="E66" s="29">
        <v>8</v>
      </c>
      <c r="F66" s="30"/>
      <c r="G66" s="4"/>
    </row>
    <row r="67" spans="1:7" ht="10.5" customHeight="1">
      <c r="A67" s="13">
        <v>3</v>
      </c>
      <c r="B67" s="14" t="s">
        <v>59</v>
      </c>
      <c r="C67" s="29">
        <v>1</v>
      </c>
      <c r="D67" s="30"/>
      <c r="E67" s="29">
        <v>3</v>
      </c>
      <c r="F67" s="30"/>
      <c r="G67" s="4"/>
    </row>
    <row r="68" spans="1:7" ht="10.5" customHeight="1">
      <c r="A68" s="13">
        <v>4</v>
      </c>
      <c r="B68" s="14" t="s">
        <v>60</v>
      </c>
      <c r="C68" s="15">
        <v>77</v>
      </c>
      <c r="D68" s="16">
        <v>300</v>
      </c>
      <c r="E68" s="45">
        <f>C68*0.3</f>
        <v>23.099999999999998</v>
      </c>
      <c r="F68" s="46"/>
      <c r="G68" s="4"/>
    </row>
    <row r="69" spans="1:7" ht="10.5" customHeight="1">
      <c r="A69" s="13">
        <v>5</v>
      </c>
      <c r="B69" s="14" t="s">
        <v>61</v>
      </c>
      <c r="C69" s="29">
        <v>1</v>
      </c>
      <c r="D69" s="30"/>
      <c r="E69" s="29">
        <v>4</v>
      </c>
      <c r="F69" s="30"/>
      <c r="G69" s="4"/>
    </row>
    <row r="70" spans="1:7" ht="10.5" customHeight="1">
      <c r="A70" s="13">
        <v>6</v>
      </c>
      <c r="B70" s="14" t="s">
        <v>62</v>
      </c>
      <c r="C70" s="29">
        <v>1</v>
      </c>
      <c r="D70" s="30"/>
      <c r="E70" s="29">
        <v>0</v>
      </c>
      <c r="F70" s="30"/>
      <c r="G70" s="4"/>
    </row>
    <row r="71" spans="1:7" ht="10.5" customHeight="1">
      <c r="A71" s="13">
        <v>7</v>
      </c>
      <c r="B71" s="14" t="s">
        <v>73</v>
      </c>
      <c r="C71" s="29">
        <v>1</v>
      </c>
      <c r="D71" s="30"/>
      <c r="E71" s="29">
        <v>135</v>
      </c>
      <c r="F71" s="30"/>
      <c r="G71" s="4"/>
    </row>
    <row r="72" spans="1:7" ht="12.75">
      <c r="A72" s="13"/>
      <c r="B72" s="9" t="s">
        <v>0</v>
      </c>
      <c r="C72" s="29"/>
      <c r="D72" s="30"/>
      <c r="E72" s="33">
        <f>SUM(E65:E71)</f>
        <v>182.1</v>
      </c>
      <c r="F72" s="32"/>
      <c r="G72" s="4"/>
    </row>
    <row r="73" spans="1:7" ht="12.75">
      <c r="A73" s="4"/>
      <c r="B73" s="4"/>
      <c r="C73" s="4"/>
      <c r="D73" s="4"/>
      <c r="E73" s="4"/>
      <c r="F73" s="4"/>
      <c r="G73" s="4"/>
    </row>
    <row r="74" spans="1:5" s="25" customFormat="1" ht="12">
      <c r="A74" s="35" t="s">
        <v>15</v>
      </c>
      <c r="B74" s="35"/>
      <c r="C74" s="35"/>
      <c r="D74" s="35"/>
      <c r="E74" s="35"/>
    </row>
    <row r="75" spans="1:7" ht="37.5" customHeight="1">
      <c r="A75" s="5" t="s">
        <v>1</v>
      </c>
      <c r="B75" s="6" t="s">
        <v>2</v>
      </c>
      <c r="C75" s="5" t="s">
        <v>17</v>
      </c>
      <c r="D75" s="8" t="s">
        <v>18</v>
      </c>
      <c r="E75" s="43" t="s">
        <v>85</v>
      </c>
      <c r="F75" s="44"/>
      <c r="G75" s="4"/>
    </row>
    <row r="76" spans="1:7" ht="11.25" customHeight="1">
      <c r="A76" s="9">
        <v>1</v>
      </c>
      <c r="B76" s="9">
        <v>2</v>
      </c>
      <c r="C76" s="10">
        <v>3</v>
      </c>
      <c r="D76" s="10">
        <v>4</v>
      </c>
      <c r="E76" s="31">
        <v>5</v>
      </c>
      <c r="F76" s="32"/>
      <c r="G76" s="4"/>
    </row>
    <row r="77" spans="1:7" ht="11.25" customHeight="1">
      <c r="A77" s="13">
        <v>1</v>
      </c>
      <c r="B77" s="14" t="s">
        <v>64</v>
      </c>
      <c r="C77" s="15"/>
      <c r="D77" s="15">
        <v>2.2</v>
      </c>
      <c r="E77" s="29">
        <v>356.2</v>
      </c>
      <c r="F77" s="30"/>
      <c r="G77" s="4"/>
    </row>
    <row r="78" spans="1:7" ht="11.25" customHeight="1">
      <c r="A78" s="13"/>
      <c r="B78" s="9" t="s">
        <v>0</v>
      </c>
      <c r="C78" s="15"/>
      <c r="D78" s="15"/>
      <c r="E78" s="31">
        <f>SUM(E77)</f>
        <v>356.2</v>
      </c>
      <c r="F78" s="32"/>
      <c r="G78" s="4"/>
    </row>
    <row r="79" spans="1:7" ht="12" customHeight="1">
      <c r="A79" s="4"/>
      <c r="B79" s="4"/>
      <c r="C79" s="4"/>
      <c r="D79" s="4"/>
      <c r="E79" s="4"/>
      <c r="F79" s="4"/>
      <c r="G79" s="4"/>
    </row>
    <row r="80" spans="1:7" ht="52.5">
      <c r="A80" s="5" t="s">
        <v>1</v>
      </c>
      <c r="B80" s="6" t="s">
        <v>2</v>
      </c>
      <c r="C80" s="5" t="s">
        <v>20</v>
      </c>
      <c r="D80" s="8" t="s">
        <v>21</v>
      </c>
      <c r="E80" s="8" t="s">
        <v>18</v>
      </c>
      <c r="F80" s="8" t="s">
        <v>85</v>
      </c>
      <c r="G80" s="4"/>
    </row>
    <row r="81" spans="1:7" ht="11.25" customHeight="1">
      <c r="A81" s="9">
        <v>1</v>
      </c>
      <c r="B81" s="9">
        <v>2</v>
      </c>
      <c r="C81" s="10">
        <v>3</v>
      </c>
      <c r="D81" s="10">
        <v>4</v>
      </c>
      <c r="E81" s="10">
        <v>5</v>
      </c>
      <c r="F81" s="10">
        <v>6</v>
      </c>
      <c r="G81" s="4"/>
    </row>
    <row r="82" spans="1:7" ht="11.25" customHeight="1">
      <c r="A82" s="13">
        <v>1</v>
      </c>
      <c r="B82" s="14" t="s">
        <v>63</v>
      </c>
      <c r="C82" s="15">
        <v>26000</v>
      </c>
      <c r="D82" s="15">
        <v>10153.8</v>
      </c>
      <c r="E82" s="15">
        <v>1.5</v>
      </c>
      <c r="F82" s="20">
        <v>160.2</v>
      </c>
      <c r="G82" s="4"/>
    </row>
    <row r="83" spans="1:7" ht="11.25" customHeight="1">
      <c r="A83" s="13"/>
      <c r="B83" s="9" t="s">
        <v>0</v>
      </c>
      <c r="C83" s="15"/>
      <c r="D83" s="15"/>
      <c r="E83" s="15"/>
      <c r="F83" s="24">
        <f>SUM(F82)</f>
        <v>160.2</v>
      </c>
      <c r="G83" s="4"/>
    </row>
    <row r="84" spans="1:7" ht="12.75">
      <c r="A84" s="4"/>
      <c r="B84" s="4"/>
      <c r="C84" s="4"/>
      <c r="D84" s="4"/>
      <c r="E84" s="4"/>
      <c r="F84" s="4"/>
      <c r="G84" s="4"/>
    </row>
    <row r="85" spans="1:7" ht="52.5">
      <c r="A85" s="5" t="s">
        <v>1</v>
      </c>
      <c r="B85" s="6" t="s">
        <v>2</v>
      </c>
      <c r="C85" s="5" t="s">
        <v>22</v>
      </c>
      <c r="D85" s="8" t="s">
        <v>23</v>
      </c>
      <c r="E85" s="8" t="s">
        <v>24</v>
      </c>
      <c r="F85" s="8" t="s">
        <v>85</v>
      </c>
      <c r="G85" s="4"/>
    </row>
    <row r="86" spans="1:7" ht="11.25" customHeight="1">
      <c r="A86" s="9">
        <v>1</v>
      </c>
      <c r="B86" s="9">
        <v>2</v>
      </c>
      <c r="C86" s="10">
        <v>3</v>
      </c>
      <c r="D86" s="10">
        <v>4</v>
      </c>
      <c r="E86" s="10">
        <v>5</v>
      </c>
      <c r="F86" s="10">
        <v>6</v>
      </c>
      <c r="G86" s="4"/>
    </row>
    <row r="87" spans="1:7" ht="11.25" customHeight="1">
      <c r="A87" s="13">
        <v>1</v>
      </c>
      <c r="B87" s="14" t="s">
        <v>65</v>
      </c>
      <c r="C87" s="15"/>
      <c r="D87" s="15"/>
      <c r="E87" s="15"/>
      <c r="F87" s="15"/>
      <c r="G87" s="4"/>
    </row>
    <row r="88" spans="1:7" ht="11.25" customHeight="1">
      <c r="A88" s="13"/>
      <c r="B88" s="9" t="s">
        <v>0</v>
      </c>
      <c r="C88" s="15"/>
      <c r="D88" s="15"/>
      <c r="E88" s="15"/>
      <c r="F88" s="15"/>
      <c r="G88" s="4"/>
    </row>
    <row r="89" spans="1:7" ht="12.75">
      <c r="A89" s="4"/>
      <c r="B89" s="4"/>
      <c r="C89" s="4"/>
      <c r="D89" s="4"/>
      <c r="E89" s="4"/>
      <c r="F89" s="4"/>
      <c r="G89" s="4"/>
    </row>
    <row r="90" spans="1:7" ht="12.75">
      <c r="A90" s="4"/>
      <c r="B90" s="4"/>
      <c r="C90" s="4"/>
      <c r="D90" s="4"/>
      <c r="E90" s="4"/>
      <c r="F90" s="4"/>
      <c r="G90" s="4"/>
    </row>
    <row r="91" spans="1:5" s="25" customFormat="1" ht="12">
      <c r="A91" s="35" t="s">
        <v>19</v>
      </c>
      <c r="B91" s="35"/>
      <c r="C91" s="35"/>
      <c r="D91" s="35"/>
      <c r="E91" s="35"/>
    </row>
    <row r="92" spans="1:7" ht="28.5" customHeight="1">
      <c r="A92" s="5" t="s">
        <v>1</v>
      </c>
      <c r="B92" s="6" t="s">
        <v>2</v>
      </c>
      <c r="C92" s="5" t="s">
        <v>30</v>
      </c>
      <c r="D92" s="8" t="s">
        <v>31</v>
      </c>
      <c r="E92" s="43" t="s">
        <v>86</v>
      </c>
      <c r="F92" s="44"/>
      <c r="G92" s="4"/>
    </row>
    <row r="93" spans="1:7" ht="10.5" customHeight="1">
      <c r="A93" s="9">
        <v>1</v>
      </c>
      <c r="B93" s="9">
        <v>2</v>
      </c>
      <c r="C93" s="10">
        <v>3</v>
      </c>
      <c r="D93" s="10">
        <v>4</v>
      </c>
      <c r="E93" s="31">
        <v>5</v>
      </c>
      <c r="F93" s="32"/>
      <c r="G93" s="4"/>
    </row>
    <row r="94" spans="1:7" ht="10.5" customHeight="1">
      <c r="A94" s="13">
        <v>1</v>
      </c>
      <c r="B94" s="14" t="s">
        <v>66</v>
      </c>
      <c r="C94" s="15"/>
      <c r="D94" s="15"/>
      <c r="E94" s="29">
        <v>0</v>
      </c>
      <c r="F94" s="30"/>
      <c r="G94" s="4"/>
    </row>
    <row r="95" spans="1:7" ht="10.5" customHeight="1">
      <c r="A95" s="13">
        <v>2</v>
      </c>
      <c r="B95" s="14" t="s">
        <v>67</v>
      </c>
      <c r="C95" s="17"/>
      <c r="D95" s="15"/>
      <c r="E95" s="29">
        <v>87</v>
      </c>
      <c r="F95" s="30"/>
      <c r="G95" s="4"/>
    </row>
    <row r="96" spans="1:7" ht="10.5" customHeight="1">
      <c r="A96" s="13"/>
      <c r="B96" s="9" t="s">
        <v>0</v>
      </c>
      <c r="C96" s="15"/>
      <c r="D96" s="15"/>
      <c r="E96" s="31">
        <f>SUM(E94:E95)</f>
        <v>87</v>
      </c>
      <c r="F96" s="32"/>
      <c r="G96" s="4"/>
    </row>
    <row r="97" spans="1:7" ht="12.75">
      <c r="A97" s="4"/>
      <c r="B97" s="4"/>
      <c r="C97" s="4"/>
      <c r="D97" s="4"/>
      <c r="E97" s="4"/>
      <c r="F97" s="4"/>
      <c r="G97" s="4"/>
    </row>
    <row r="98" spans="1:5" s="25" customFormat="1" ht="12">
      <c r="A98" s="35" t="s">
        <v>32</v>
      </c>
      <c r="B98" s="35"/>
      <c r="C98" s="35"/>
      <c r="D98" s="35"/>
      <c r="E98" s="35"/>
    </row>
    <row r="99" spans="1:7" ht="31.5">
      <c r="A99" s="5" t="s">
        <v>1</v>
      </c>
      <c r="B99" s="6" t="s">
        <v>2</v>
      </c>
      <c r="C99" s="5" t="s">
        <v>30</v>
      </c>
      <c r="D99" s="8" t="s">
        <v>31</v>
      </c>
      <c r="E99" s="43" t="s">
        <v>86</v>
      </c>
      <c r="F99" s="44"/>
      <c r="G99" s="4"/>
    </row>
    <row r="100" spans="1:7" ht="11.25" customHeight="1">
      <c r="A100" s="9">
        <v>1</v>
      </c>
      <c r="B100" s="9">
        <v>2</v>
      </c>
      <c r="C100" s="10">
        <v>3</v>
      </c>
      <c r="D100" s="10">
        <v>4</v>
      </c>
      <c r="E100" s="31">
        <v>5</v>
      </c>
      <c r="F100" s="32"/>
      <c r="G100" s="4"/>
    </row>
    <row r="101" spans="1:7" ht="11.25" customHeight="1">
      <c r="A101" s="13">
        <v>1</v>
      </c>
      <c r="B101" s="14" t="s">
        <v>68</v>
      </c>
      <c r="C101" s="15"/>
      <c r="D101" s="15"/>
      <c r="E101" s="29">
        <v>0</v>
      </c>
      <c r="F101" s="30"/>
      <c r="G101" s="4"/>
    </row>
    <row r="102" spans="1:7" ht="11.25" customHeight="1">
      <c r="A102" s="13">
        <v>2</v>
      </c>
      <c r="B102" s="14" t="s">
        <v>72</v>
      </c>
      <c r="C102" s="17"/>
      <c r="D102" s="15"/>
      <c r="E102" s="29">
        <v>0</v>
      </c>
      <c r="F102" s="30"/>
      <c r="G102" s="4"/>
    </row>
    <row r="103" spans="1:7" ht="11.25" customHeight="1">
      <c r="A103" s="13">
        <v>3</v>
      </c>
      <c r="B103" s="14" t="s">
        <v>69</v>
      </c>
      <c r="C103" s="15"/>
      <c r="D103" s="15"/>
      <c r="E103" s="29">
        <v>97</v>
      </c>
      <c r="F103" s="30"/>
      <c r="G103" s="4"/>
    </row>
    <row r="104" spans="1:7" ht="11.25" customHeight="1">
      <c r="A104" s="13">
        <v>4</v>
      </c>
      <c r="B104" s="14" t="s">
        <v>70</v>
      </c>
      <c r="C104" s="15"/>
      <c r="D104" s="15"/>
      <c r="E104" s="29">
        <v>69.1</v>
      </c>
      <c r="F104" s="30"/>
      <c r="G104" s="4"/>
    </row>
    <row r="105" spans="1:7" ht="11.25" customHeight="1">
      <c r="A105" s="13">
        <v>5</v>
      </c>
      <c r="B105" s="14" t="s">
        <v>74</v>
      </c>
      <c r="C105" s="15">
        <v>0</v>
      </c>
      <c r="D105" s="15">
        <v>15</v>
      </c>
      <c r="E105" s="36">
        <f>C105*0.015</f>
        <v>0</v>
      </c>
      <c r="F105" s="37"/>
      <c r="G105" s="4"/>
    </row>
    <row r="106" spans="1:7" ht="11.25" customHeight="1">
      <c r="A106" s="13"/>
      <c r="B106" s="14" t="s">
        <v>76</v>
      </c>
      <c r="C106" s="15"/>
      <c r="D106" s="15"/>
      <c r="E106" s="29"/>
      <c r="F106" s="30"/>
      <c r="G106" s="4"/>
    </row>
    <row r="107" spans="1:7" ht="11.25" customHeight="1">
      <c r="A107" s="13">
        <v>6</v>
      </c>
      <c r="B107" s="14" t="s">
        <v>71</v>
      </c>
      <c r="C107" s="15">
        <v>245</v>
      </c>
      <c r="D107" s="15">
        <v>150</v>
      </c>
      <c r="E107" s="36">
        <f>C107*0.15</f>
        <v>36.75</v>
      </c>
      <c r="F107" s="37"/>
      <c r="G107" s="4"/>
    </row>
    <row r="108" spans="1:7" ht="11.25" customHeight="1">
      <c r="A108" s="13"/>
      <c r="B108" s="9" t="s">
        <v>0</v>
      </c>
      <c r="C108" s="15"/>
      <c r="D108" s="15"/>
      <c r="E108" s="38">
        <f>SUM(E101:E107)</f>
        <v>202.85</v>
      </c>
      <c r="F108" s="32"/>
      <c r="G108" s="4"/>
    </row>
    <row r="109" spans="1:7" ht="12.75">
      <c r="A109" s="4"/>
      <c r="B109" s="4"/>
      <c r="C109" s="4"/>
      <c r="D109" s="4"/>
      <c r="E109" s="4"/>
      <c r="F109" s="4"/>
      <c r="G109" s="4"/>
    </row>
    <row r="110" spans="2:4" s="26" customFormat="1" ht="12">
      <c r="B110" s="27" t="s">
        <v>88</v>
      </c>
      <c r="C110" s="28">
        <f>F21+E28+E35+F43+E49+E60+E72+E78+F83+F87+E96+E108-0.8</f>
        <v>15596.504412688</v>
      </c>
      <c r="D110" s="26" t="s">
        <v>89</v>
      </c>
    </row>
    <row r="111" spans="1:7" ht="12.75">
      <c r="A111" s="4"/>
      <c r="B111" s="4"/>
      <c r="C111" s="4"/>
      <c r="D111" s="4"/>
      <c r="E111" s="4"/>
      <c r="F111" s="4"/>
      <c r="G111" s="4"/>
    </row>
    <row r="112" spans="1:7" ht="12.75">
      <c r="A112" s="4"/>
      <c r="B112" s="4"/>
      <c r="C112" s="4"/>
      <c r="D112" s="4"/>
      <c r="E112" s="4"/>
      <c r="F112" s="4"/>
      <c r="G112" s="4"/>
    </row>
    <row r="113" spans="1:7" ht="12.75">
      <c r="A113" s="4"/>
      <c r="B113" s="4"/>
      <c r="C113" s="4"/>
      <c r="D113" s="4"/>
      <c r="E113" s="4"/>
      <c r="F113" s="4"/>
      <c r="G113" s="4"/>
    </row>
    <row r="114" spans="1:7" ht="12.75">
      <c r="A114" s="4"/>
      <c r="B114" s="4"/>
      <c r="C114" s="4"/>
      <c r="D114" s="4"/>
      <c r="E114" s="4"/>
      <c r="F114" s="4"/>
      <c r="G114" s="4"/>
    </row>
    <row r="115" spans="1:7" ht="12.75">
      <c r="A115" s="4"/>
      <c r="B115" s="4"/>
      <c r="C115" s="4"/>
      <c r="D115" s="4"/>
      <c r="E115" s="4"/>
      <c r="F115" s="4"/>
      <c r="G115" s="4"/>
    </row>
    <row r="116" spans="1:7" ht="12.75">
      <c r="A116" s="4"/>
      <c r="B116" s="4"/>
      <c r="C116" s="4"/>
      <c r="D116" s="4"/>
      <c r="E116" s="4"/>
      <c r="F116" s="4"/>
      <c r="G116" s="4"/>
    </row>
    <row r="117" spans="1:7" ht="12.75">
      <c r="A117" s="4"/>
      <c r="B117" s="4"/>
      <c r="C117" s="4"/>
      <c r="D117" s="4"/>
      <c r="E117" s="4"/>
      <c r="F117" s="4"/>
      <c r="G117" s="4"/>
    </row>
    <row r="118" spans="1:7" ht="12.75">
      <c r="A118" s="4"/>
      <c r="B118" s="4"/>
      <c r="C118" s="4"/>
      <c r="D118" s="4"/>
      <c r="E118" s="4"/>
      <c r="F118" s="4"/>
      <c r="G118" s="4"/>
    </row>
    <row r="119" spans="1:7" ht="12.75">
      <c r="A119" s="4"/>
      <c r="B119" s="4"/>
      <c r="C119" s="4"/>
      <c r="D119" s="4"/>
      <c r="E119" s="4"/>
      <c r="F119" s="4"/>
      <c r="G119" s="4"/>
    </row>
    <row r="120" spans="1:7" ht="12.75">
      <c r="A120" s="4"/>
      <c r="B120" s="4"/>
      <c r="C120" s="4"/>
      <c r="D120" s="4"/>
      <c r="E120" s="4"/>
      <c r="F120" s="4"/>
      <c r="G120" s="4"/>
    </row>
    <row r="121" spans="1:7" ht="12.75">
      <c r="A121" s="4"/>
      <c r="B121" s="4"/>
      <c r="C121" s="4"/>
      <c r="D121" s="4"/>
      <c r="E121" s="4"/>
      <c r="F121" s="4"/>
      <c r="G121" s="4"/>
    </row>
    <row r="122" spans="1:7" ht="12.75">
      <c r="A122" s="4"/>
      <c r="B122" s="4"/>
      <c r="C122" s="4"/>
      <c r="D122" s="4"/>
      <c r="E122" s="4"/>
      <c r="F122" s="4"/>
      <c r="G122" s="4"/>
    </row>
    <row r="123" spans="1:7" ht="12.75">
      <c r="A123" s="4"/>
      <c r="B123" s="4"/>
      <c r="C123" s="4"/>
      <c r="D123" s="4"/>
      <c r="E123" s="4"/>
      <c r="F123" s="4"/>
      <c r="G123" s="4"/>
    </row>
    <row r="124" spans="1:7" ht="12.75">
      <c r="A124" s="4"/>
      <c r="B124" s="4"/>
      <c r="C124" s="4"/>
      <c r="D124" s="4"/>
      <c r="E124" s="4"/>
      <c r="F124" s="4"/>
      <c r="G124" s="4"/>
    </row>
    <row r="125" spans="1:7" ht="12.75">
      <c r="A125" s="4"/>
      <c r="B125" s="4"/>
      <c r="C125" s="4"/>
      <c r="D125" s="4"/>
      <c r="E125" s="4"/>
      <c r="F125" s="4"/>
      <c r="G125" s="4"/>
    </row>
    <row r="126" spans="1:7" ht="12.75">
      <c r="A126" s="4"/>
      <c r="B126" s="4"/>
      <c r="C126" s="4"/>
      <c r="D126" s="4"/>
      <c r="E126" s="4"/>
      <c r="F126" s="4"/>
      <c r="G126" s="4"/>
    </row>
    <row r="127" spans="1:7" ht="12.75">
      <c r="A127" s="4"/>
      <c r="B127" s="4"/>
      <c r="C127" s="4"/>
      <c r="D127" s="4"/>
      <c r="E127" s="4"/>
      <c r="F127" s="4"/>
      <c r="G127" s="4"/>
    </row>
    <row r="128" spans="1:7" ht="12.75">
      <c r="A128" s="4"/>
      <c r="B128" s="4"/>
      <c r="C128" s="4"/>
      <c r="D128" s="4"/>
      <c r="E128" s="4"/>
      <c r="F128" s="4"/>
      <c r="G128" s="4"/>
    </row>
    <row r="129" spans="1:7" ht="12.75">
      <c r="A129" s="4"/>
      <c r="B129" s="4"/>
      <c r="C129" s="4"/>
      <c r="D129" s="4"/>
      <c r="E129" s="4"/>
      <c r="F129" s="4"/>
      <c r="G129" s="4"/>
    </row>
    <row r="130" spans="1:7" ht="12.75">
      <c r="A130" s="4"/>
      <c r="B130" s="4"/>
      <c r="C130" s="4"/>
      <c r="D130" s="4"/>
      <c r="E130" s="4"/>
      <c r="F130" s="4"/>
      <c r="G130" s="4"/>
    </row>
    <row r="131" spans="1:7" ht="12.75">
      <c r="A131" s="4"/>
      <c r="B131" s="4"/>
      <c r="C131" s="4"/>
      <c r="D131" s="4"/>
      <c r="E131" s="4"/>
      <c r="F131" s="4"/>
      <c r="G131" s="4"/>
    </row>
    <row r="132" spans="1:7" ht="12.75">
      <c r="A132" s="4"/>
      <c r="B132" s="4"/>
      <c r="C132" s="4"/>
      <c r="D132" s="4"/>
      <c r="E132" s="4"/>
      <c r="F132" s="4"/>
      <c r="G132" s="4"/>
    </row>
    <row r="133" spans="1:7" ht="12.75">
      <c r="A133" s="4"/>
      <c r="B133" s="4"/>
      <c r="C133" s="4"/>
      <c r="D133" s="4"/>
      <c r="E133" s="4"/>
      <c r="F133" s="4"/>
      <c r="G133" s="4"/>
    </row>
    <row r="134" spans="1:7" ht="12.75">
      <c r="A134" s="4"/>
      <c r="B134" s="4"/>
      <c r="C134" s="4"/>
      <c r="D134" s="4"/>
      <c r="E134" s="4"/>
      <c r="F134" s="4"/>
      <c r="G134" s="4"/>
    </row>
    <row r="135" spans="1:7" ht="12.75">
      <c r="A135" s="4"/>
      <c r="B135" s="4"/>
      <c r="C135" s="4"/>
      <c r="D135" s="4"/>
      <c r="E135" s="4"/>
      <c r="F135" s="4"/>
      <c r="G135" s="4"/>
    </row>
    <row r="136" spans="1:7" ht="12.75">
      <c r="A136" s="4"/>
      <c r="B136" s="4"/>
      <c r="C136" s="4"/>
      <c r="D136" s="4"/>
      <c r="E136" s="4"/>
      <c r="F136" s="4"/>
      <c r="G136" s="4"/>
    </row>
    <row r="137" spans="1:7" ht="12.75">
      <c r="A137" s="4"/>
      <c r="B137" s="4"/>
      <c r="C137" s="4"/>
      <c r="D137" s="4"/>
      <c r="E137" s="4"/>
      <c r="F137" s="4"/>
      <c r="G137" s="4"/>
    </row>
    <row r="138" spans="1:7" ht="12.75">
      <c r="A138" s="4"/>
      <c r="B138" s="4"/>
      <c r="C138" s="4"/>
      <c r="D138" s="4"/>
      <c r="E138" s="4"/>
      <c r="F138" s="4"/>
      <c r="G138" s="4"/>
    </row>
    <row r="139" spans="1:7" ht="12.75">
      <c r="A139" s="4"/>
      <c r="B139" s="4"/>
      <c r="C139" s="4"/>
      <c r="D139" s="4"/>
      <c r="E139" s="4"/>
      <c r="F139" s="4"/>
      <c r="G139" s="4"/>
    </row>
    <row r="140" spans="1:7" ht="12.75">
      <c r="A140" s="4"/>
      <c r="B140" s="4"/>
      <c r="C140" s="4"/>
      <c r="D140" s="4"/>
      <c r="E140" s="4"/>
      <c r="F140" s="4"/>
      <c r="G140" s="4"/>
    </row>
    <row r="141" spans="1:7" ht="12.75">
      <c r="A141" s="4"/>
      <c r="B141" s="4"/>
      <c r="C141" s="4"/>
      <c r="D141" s="4"/>
      <c r="E141" s="4"/>
      <c r="F141" s="4"/>
      <c r="G141" s="4"/>
    </row>
    <row r="142" spans="1:7" ht="12.75">
      <c r="A142" s="4"/>
      <c r="B142" s="4"/>
      <c r="C142" s="4"/>
      <c r="D142" s="4"/>
      <c r="E142" s="4"/>
      <c r="F142" s="4"/>
      <c r="G142" s="4"/>
    </row>
    <row r="143" spans="1:7" ht="12.75">
      <c r="A143" s="4"/>
      <c r="B143" s="4"/>
      <c r="C143" s="4"/>
      <c r="D143" s="4"/>
      <c r="E143" s="4"/>
      <c r="F143" s="4"/>
      <c r="G143" s="4"/>
    </row>
    <row r="144" spans="1:7" ht="12.75">
      <c r="A144" s="4"/>
      <c r="B144" s="4"/>
      <c r="C144" s="4"/>
      <c r="D144" s="4"/>
      <c r="E144" s="4"/>
      <c r="F144" s="4"/>
      <c r="G144" s="4"/>
    </row>
    <row r="145" spans="1:7" ht="12.75">
      <c r="A145" s="4"/>
      <c r="B145" s="4"/>
      <c r="C145" s="4"/>
      <c r="D145" s="4"/>
      <c r="E145" s="4"/>
      <c r="F145" s="4"/>
      <c r="G145" s="4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  <row r="164" spans="1:7" ht="12.75">
      <c r="A164" s="4"/>
      <c r="B164" s="4"/>
      <c r="C164" s="4"/>
      <c r="D164" s="4"/>
      <c r="E164" s="4"/>
      <c r="F164" s="4"/>
      <c r="G164" s="4"/>
    </row>
    <row r="165" spans="1:7" ht="12.75">
      <c r="A165" s="4"/>
      <c r="B165" s="4"/>
      <c r="C165" s="4"/>
      <c r="D165" s="4"/>
      <c r="E165" s="4"/>
      <c r="F165" s="4"/>
      <c r="G165" s="4"/>
    </row>
    <row r="166" spans="1:7" ht="12.75">
      <c r="A166" s="4"/>
      <c r="B166" s="4"/>
      <c r="C166" s="4"/>
      <c r="D166" s="4"/>
      <c r="E166" s="4"/>
      <c r="F166" s="4"/>
      <c r="G166" s="4"/>
    </row>
    <row r="167" spans="1:7" ht="12.75">
      <c r="A167" s="4"/>
      <c r="B167" s="4"/>
      <c r="C167" s="4"/>
      <c r="D167" s="4"/>
      <c r="E167" s="4"/>
      <c r="F167" s="4"/>
      <c r="G167" s="4"/>
    </row>
    <row r="168" spans="1:7" ht="12.75">
      <c r="A168" s="4"/>
      <c r="B168" s="4"/>
      <c r="C168" s="4"/>
      <c r="D168" s="4"/>
      <c r="E168" s="4"/>
      <c r="F168" s="4"/>
      <c r="G168" s="4"/>
    </row>
    <row r="169" spans="1:7" ht="12.75">
      <c r="A169" s="4"/>
      <c r="B169" s="4"/>
      <c r="C169" s="4"/>
      <c r="D169" s="4"/>
      <c r="E169" s="4"/>
      <c r="F169" s="4"/>
      <c r="G169" s="4"/>
    </row>
    <row r="170" spans="1:7" ht="12.75">
      <c r="A170" s="4"/>
      <c r="B170" s="4"/>
      <c r="C170" s="4"/>
      <c r="D170" s="4"/>
      <c r="E170" s="4"/>
      <c r="F170" s="4"/>
      <c r="G170" s="4"/>
    </row>
    <row r="171" spans="1:7" ht="12.75">
      <c r="A171" s="4"/>
      <c r="B171" s="4"/>
      <c r="C171" s="4"/>
      <c r="D171" s="4"/>
      <c r="E171" s="4"/>
      <c r="F171" s="4"/>
      <c r="G171" s="4"/>
    </row>
    <row r="172" spans="1:7" ht="12.75">
      <c r="A172" s="4"/>
      <c r="B172" s="4"/>
      <c r="C172" s="4"/>
      <c r="D172" s="4"/>
      <c r="E172" s="4"/>
      <c r="F172" s="4"/>
      <c r="G172" s="4"/>
    </row>
    <row r="173" spans="1:7" ht="12.75">
      <c r="A173" s="4"/>
      <c r="B173" s="4"/>
      <c r="C173" s="4"/>
      <c r="D173" s="4"/>
      <c r="E173" s="4"/>
      <c r="F173" s="4"/>
      <c r="G173" s="4"/>
    </row>
    <row r="174" spans="1:7" ht="12.75">
      <c r="A174" s="4"/>
      <c r="B174" s="4"/>
      <c r="C174" s="4"/>
      <c r="D174" s="4"/>
      <c r="E174" s="4"/>
      <c r="F174" s="4"/>
      <c r="G174" s="4"/>
    </row>
    <row r="175" spans="1:7" ht="12.75">
      <c r="A175" s="4"/>
      <c r="B175" s="4"/>
      <c r="C175" s="4"/>
      <c r="D175" s="4"/>
      <c r="E175" s="4"/>
      <c r="F175" s="4"/>
      <c r="G175" s="4"/>
    </row>
    <row r="176" spans="1:7" ht="12.75">
      <c r="A176" s="4"/>
      <c r="B176" s="4"/>
      <c r="C176" s="4"/>
      <c r="D176" s="4"/>
      <c r="E176" s="4"/>
      <c r="F176" s="4"/>
      <c r="G176" s="4"/>
    </row>
    <row r="177" spans="1:7" ht="12.75">
      <c r="A177" s="4"/>
      <c r="B177" s="4"/>
      <c r="C177" s="4"/>
      <c r="D177" s="4"/>
      <c r="E177" s="4"/>
      <c r="F177" s="4"/>
      <c r="G177" s="4"/>
    </row>
    <row r="178" spans="1:7" ht="12.75">
      <c r="A178" s="4"/>
      <c r="B178" s="4"/>
      <c r="C178" s="4"/>
      <c r="D178" s="4"/>
      <c r="E178" s="4"/>
      <c r="F178" s="4"/>
      <c r="G178" s="4"/>
    </row>
    <row r="179" spans="1:7" ht="12.75">
      <c r="A179" s="4"/>
      <c r="B179" s="4"/>
      <c r="C179" s="4"/>
      <c r="D179" s="4"/>
      <c r="E179" s="4"/>
      <c r="F179" s="4"/>
      <c r="G179" s="4"/>
    </row>
    <row r="180" spans="1:7" ht="12.75">
      <c r="A180" s="4"/>
      <c r="B180" s="4"/>
      <c r="C180" s="4"/>
      <c r="D180" s="4"/>
      <c r="E180" s="4"/>
      <c r="F180" s="4"/>
      <c r="G180" s="4"/>
    </row>
    <row r="181" spans="1:7" ht="12.75">
      <c r="A181" s="4"/>
      <c r="B181" s="4"/>
      <c r="C181" s="4"/>
      <c r="D181" s="4"/>
      <c r="E181" s="4"/>
      <c r="F181" s="4"/>
      <c r="G181" s="4"/>
    </row>
    <row r="182" spans="1:7" ht="12.75">
      <c r="A182" s="4"/>
      <c r="B182" s="4"/>
      <c r="C182" s="4"/>
      <c r="D182" s="4"/>
      <c r="E182" s="4"/>
      <c r="F182" s="4"/>
      <c r="G182" s="4"/>
    </row>
    <row r="183" spans="1:7" ht="12.75">
      <c r="A183" s="4"/>
      <c r="B183" s="4"/>
      <c r="C183" s="4"/>
      <c r="D183" s="4"/>
      <c r="E183" s="4"/>
      <c r="F183" s="4"/>
      <c r="G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</sheetData>
  <sheetProtection/>
  <mergeCells count="92">
    <mergeCell ref="E3:F3"/>
    <mergeCell ref="E57:F57"/>
    <mergeCell ref="C58:D58"/>
    <mergeCell ref="C59:D59"/>
    <mergeCell ref="E1:F1"/>
    <mergeCell ref="A6:F6"/>
    <mergeCell ref="A2:D2"/>
    <mergeCell ref="A9:E9"/>
    <mergeCell ref="E32:F32"/>
    <mergeCell ref="E33:F33"/>
    <mergeCell ref="E2:F2"/>
    <mergeCell ref="A37:E37"/>
    <mergeCell ref="C60:D60"/>
    <mergeCell ref="E46:F46"/>
    <mergeCell ref="E52:F52"/>
    <mergeCell ref="C52:D52"/>
    <mergeCell ref="C53:D53"/>
    <mergeCell ref="C54:D54"/>
    <mergeCell ref="E47:F47"/>
    <mergeCell ref="E48:F48"/>
    <mergeCell ref="A51:E51"/>
    <mergeCell ref="E4:F4"/>
    <mergeCell ref="B7:E7"/>
    <mergeCell ref="E26:F26"/>
    <mergeCell ref="E27:F27"/>
    <mergeCell ref="A30:E30"/>
    <mergeCell ref="A23:E23"/>
    <mergeCell ref="E28:F28"/>
    <mergeCell ref="E24:F24"/>
    <mergeCell ref="E25:F25"/>
    <mergeCell ref="A45:E45"/>
    <mergeCell ref="E49:F49"/>
    <mergeCell ref="E31:F31"/>
    <mergeCell ref="E95:F95"/>
    <mergeCell ref="E96:F96"/>
    <mergeCell ref="E92:F92"/>
    <mergeCell ref="E93:F93"/>
    <mergeCell ref="E75:F75"/>
    <mergeCell ref="E76:F76"/>
    <mergeCell ref="A74:E74"/>
    <mergeCell ref="C63:D63"/>
    <mergeCell ref="C64:D64"/>
    <mergeCell ref="C65:D65"/>
    <mergeCell ref="E53:F53"/>
    <mergeCell ref="E54:F54"/>
    <mergeCell ref="E55:F55"/>
    <mergeCell ref="E56:F56"/>
    <mergeCell ref="C55:D55"/>
    <mergeCell ref="C56:D56"/>
    <mergeCell ref="C57:D57"/>
    <mergeCell ref="C70:D70"/>
    <mergeCell ref="E70:F70"/>
    <mergeCell ref="A98:E98"/>
    <mergeCell ref="E66:F66"/>
    <mergeCell ref="E67:F67"/>
    <mergeCell ref="E68:F68"/>
    <mergeCell ref="E72:F72"/>
    <mergeCell ref="E94:F94"/>
    <mergeCell ref="A91:E91"/>
    <mergeCell ref="C72:D72"/>
    <mergeCell ref="E99:F99"/>
    <mergeCell ref="E78:F78"/>
    <mergeCell ref="E63:F63"/>
    <mergeCell ref="E64:F64"/>
    <mergeCell ref="E65:F65"/>
    <mergeCell ref="E69:F69"/>
    <mergeCell ref="E107:F107"/>
    <mergeCell ref="E108:F108"/>
    <mergeCell ref="C31:D31"/>
    <mergeCell ref="C32:D32"/>
    <mergeCell ref="C33:D33"/>
    <mergeCell ref="C34:D34"/>
    <mergeCell ref="C67:D67"/>
    <mergeCell ref="C69:D69"/>
    <mergeCell ref="E77:F77"/>
    <mergeCell ref="E106:F106"/>
    <mergeCell ref="E105:F105"/>
    <mergeCell ref="E100:F100"/>
    <mergeCell ref="E101:F101"/>
    <mergeCell ref="E102:F102"/>
    <mergeCell ref="E103:F103"/>
    <mergeCell ref="E104:F104"/>
    <mergeCell ref="E59:F59"/>
    <mergeCell ref="E60:F60"/>
    <mergeCell ref="C71:D71"/>
    <mergeCell ref="C35:D35"/>
    <mergeCell ref="E34:F34"/>
    <mergeCell ref="E35:F35"/>
    <mergeCell ref="E71:F71"/>
    <mergeCell ref="C66:D66"/>
    <mergeCell ref="E58:F58"/>
    <mergeCell ref="A62:E62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Width="0" horizontalDpi="600" verticalDpi="600" orientation="portrait" paperSize="9" r:id="rId1"/>
  <ignoredErrors>
    <ignoredError sqref="E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212</dc:creator>
  <cp:keywords/>
  <dc:description/>
  <cp:lastModifiedBy>Seher</cp:lastModifiedBy>
  <cp:lastPrinted>2019-02-28T07:27:53Z</cp:lastPrinted>
  <dcterms:created xsi:type="dcterms:W3CDTF">2012-09-30T15:07:54Z</dcterms:created>
  <dcterms:modified xsi:type="dcterms:W3CDTF">2019-03-04T08:14:33Z</dcterms:modified>
  <cp:category/>
  <cp:version/>
  <cp:contentType/>
  <cp:contentStatus/>
</cp:coreProperties>
</file>